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'1'!$A$1:$J$87</definedName>
  </definedNames>
  <calcPr fullCalcOnLoad="1"/>
</workbook>
</file>

<file path=xl/sharedStrings.xml><?xml version="1.0" encoding="utf-8"?>
<sst xmlns="http://schemas.openxmlformats.org/spreadsheetml/2006/main" count="116" uniqueCount="65">
  <si>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</si>
  <si>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</si>
  <si>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</si>
  <si>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</si>
  <si>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</si>
  <si>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</si>
  <si>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</si>
  <si>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</si>
  <si>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В.А. Гурьева</t>
  </si>
  <si>
    <t>СОГЛАСОВАНО:</t>
  </si>
  <si>
    <t>Утверждаю</t>
  </si>
  <si>
    <t>ДЕФЕКТНАЯ ВЕДОМОСТЬ</t>
  </si>
  <si>
    <r>
      <t>м</t>
    </r>
    <r>
      <rPr>
        <vertAlign val="superscript"/>
        <sz val="10"/>
        <rFont val="Arial"/>
        <family val="2"/>
      </rPr>
      <t>2</t>
    </r>
  </si>
  <si>
    <t>Генеральный директор</t>
  </si>
  <si>
    <t>п.м.</t>
  </si>
  <si>
    <t>Стены</t>
  </si>
  <si>
    <t>Согласовано</t>
  </si>
  <si>
    <t>Очистка стен от старой побелки и маслянной краски</t>
  </si>
  <si>
    <t>Проемы</t>
  </si>
  <si>
    <t>шт.</t>
  </si>
  <si>
    <t>Потолки</t>
  </si>
  <si>
    <t>Очистка потолков от старой краски</t>
  </si>
  <si>
    <t>Огрунтовка потолка грунтовкой глубокого проникновения</t>
  </si>
  <si>
    <t>Улучшенная окраска потолка в/э составами за 2 раза (с предварительной шпатлевкой за 2 раза)</t>
  </si>
  <si>
    <t>Руководитель РСД ЧФ АО "АБС Русь"</t>
  </si>
  <si>
    <t>"_____"______________2023г.</t>
  </si>
  <si>
    <t>__________________/ /</t>
  </si>
  <si>
    <t>ООО "ВНИИР-Промэлектро"</t>
  </si>
  <si>
    <t>__________________/ И.Д. Лахтиков /</t>
  </si>
  <si>
    <t>Улучшенная окраска стен краской в/э за 2 раза по штукатурке стен</t>
  </si>
  <si>
    <t>Ремонт рустов потолочных</t>
  </si>
  <si>
    <t>в сторону 9103</t>
  </si>
  <si>
    <t>Окраска ворот металлических ранее окрашенных за 2 раза с двух сторон</t>
  </si>
  <si>
    <t>Установка перфорированных уголков</t>
  </si>
  <si>
    <t>Ремонт штукатурки стен</t>
  </si>
  <si>
    <t>Ремонт системы электроснабжения и освещения согласно утвержденному ТЗ</t>
  </si>
  <si>
    <t>Ремонт системы отопления согласно утвержденному ТЗ</t>
  </si>
  <si>
    <t>Ремонт системы холодного водоснабжения согласно утвержденному ТЗ</t>
  </si>
  <si>
    <t xml:space="preserve">Замена деревянных окон </t>
  </si>
  <si>
    <t xml:space="preserve">Заместитель генерального директора-начальник ЗМСП ООО «ВНИИР - Промэлектро»     </t>
  </si>
  <si>
    <t>И.А. Сорокин</t>
  </si>
  <si>
    <t>Руководитель отдела ООФ и ТН АО "ВНИИР"</t>
  </si>
  <si>
    <t>А.Г. Абрашин</t>
  </si>
  <si>
    <t>Ремонт герметизации стыка стен</t>
  </si>
  <si>
    <t>Установка металлических планок на углы тамбура</t>
  </si>
  <si>
    <t>на ремонтные работы в корпусе 8 (блок Б) этаж 1 в осяхА-В/1-3, А-Б/3-8</t>
  </si>
  <si>
    <t>Помещение 8113 (участок термопласт автоматов)</t>
  </si>
  <si>
    <t>Нпом.=5,73м</t>
  </si>
  <si>
    <t>Очистка стен от старой побелки, от масляной краски до 35%</t>
  </si>
  <si>
    <t>Огрунтовка стен мелкозернистым бетоноконтактом</t>
  </si>
  <si>
    <t>Очистка потолков от побелки</t>
  </si>
  <si>
    <t xml:space="preserve">Демонтаж двери внутренней металлической размером bхh 0,8х2,1 </t>
  </si>
  <si>
    <t>Монтаж и изготовление внутренней двери противопожарной ДПМ размером bхh 0,8х2,1</t>
  </si>
  <si>
    <t>Ремонт 8102 (участок прессовки)</t>
  </si>
  <si>
    <t>Нпом.=4,2м</t>
  </si>
  <si>
    <t>Окраска металлической лестницы ранее окрашенной краской ВГТ за 2 раза</t>
  </si>
  <si>
    <t>Окраска металлических поверхностей стен краской ВГТ за 2 раза</t>
  </si>
  <si>
    <t>Окраска металлических перегородок и металлических поверхностей стен краской ВГТ за 2 раза</t>
  </si>
  <si>
    <t>Окраска металлической поверхности потолков краской ВГТ за 2 раза</t>
  </si>
  <si>
    <t>Окраска металлических балок с предварительной огрунтовкой</t>
  </si>
  <si>
    <t>Улучшенная штукатурка стен</t>
  </si>
  <si>
    <t>Улучшенная окраска дверных откосов краской в/э за 2 раза по штукатурке стен</t>
  </si>
  <si>
    <t>Ремонт тамбура 8101 в осях А-Б/1</t>
  </si>
  <si>
    <t>Нпом.=2,6м</t>
  </si>
  <si>
    <t>2 внутренних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</si>
</sst>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80" fontId="0" fillId="0" borderId="12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10" borderId="13" xfId="0" applyFont="1" applyFill="1" applyBorder="1" applyAlignment="1">
      <alignment horizontal="left" vertical="center" wrapText="1"/>
    </xf>
    <xf numFmtId="0" fontId="8" fillId="10" borderId="15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6"/>
  <sheetViews>
    <sheetView tabSelected="1" view="pageBreakPreview" zoomScaleSheetLayoutView="100" zoomScalePageLayoutView="0" workbookViewId="0" topLeftCell="A54">
      <selection activeCell="B65" sqref="B65:F65"/>
    </sheetView>
  </sheetViews>
  <sheetFormatPr defaultColWidth="9.140625" defaultRowHeight="12.75"/>
  <cols>
    <col min="1" max="1" width="8.140625" style="1" customWidth="1"/>
    <col min="6" max="6" width="24.140625" style="0" customWidth="1"/>
    <col min="7" max="7" width="9.28125" style="2" bestFit="1" customWidth="1"/>
    <col min="8" max="8" width="9.140625" style="1" customWidth="1"/>
    <col min="9" max="9" width="14.00390625" style="0" customWidth="1"/>
    <col min="10" max="10" width="21.140625" style="0" customWidth="1"/>
  </cols>
  <sheetData>
    <row r="1" s="45" customFormat="1" ht="12.75" customHeight="1">
      <c r="A1" s="44"/>
    </row>
    <row r="2" s="45" customFormat="1" ht="12.75" customHeight="1">
      <c r="A2" s="44"/>
    </row>
    <row r="3" spans="1:8" s="45" customFormat="1" ht="12">
      <c r="A3" s="44"/>
      <c r="G3" s="46"/>
      <c r="H3" s="44"/>
    </row>
    <row r="4" spans="1:8" s="45" customFormat="1" ht="12">
      <c r="A4" s="44"/>
      <c r="G4" s="46"/>
      <c r="H4" s="44"/>
    </row>
    <row r="5" spans="1:90" s="45" customFormat="1" ht="12">
      <c r="A5" s="47" t="s">
        <v>16</v>
      </c>
      <c r="B5" s="48"/>
      <c r="F5" s="49"/>
      <c r="G5" s="50"/>
      <c r="H5" s="51"/>
      <c r="I5" s="47" t="s">
        <v>10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s="45" customFormat="1" ht="12">
      <c r="A6" s="52"/>
      <c r="B6" s="53"/>
      <c r="F6" s="49"/>
      <c r="G6" s="50"/>
      <c r="H6" s="51"/>
      <c r="I6" s="52" t="s">
        <v>13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</row>
    <row r="7" spans="1:90" s="45" customFormat="1" ht="12">
      <c r="A7" s="52"/>
      <c r="B7" s="53"/>
      <c r="F7" s="49"/>
      <c r="G7" s="50"/>
      <c r="H7" s="51"/>
      <c r="I7" s="52" t="s">
        <v>27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90" s="45" customFormat="1" ht="12">
      <c r="A8" s="54" t="s">
        <v>26</v>
      </c>
      <c r="B8" s="53"/>
      <c r="F8" s="49"/>
      <c r="G8" s="50"/>
      <c r="H8" s="51"/>
      <c r="I8" s="54" t="s">
        <v>28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</row>
    <row r="9" spans="1:90" s="45" customFormat="1" ht="12">
      <c r="A9" s="52" t="s">
        <v>25</v>
      </c>
      <c r="B9" s="53"/>
      <c r="F9" s="49"/>
      <c r="G9" s="50"/>
      <c r="H9" s="51"/>
      <c r="I9" s="52" t="s">
        <v>25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1:90" s="45" customFormat="1" ht="12">
      <c r="A10" s="52"/>
      <c r="B10" s="53"/>
      <c r="F10" s="49"/>
      <c r="G10" s="50"/>
      <c r="H10" s="51"/>
      <c r="I10" s="55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1:9" s="45" customFormat="1" ht="12">
      <c r="A11" s="52" t="s">
        <v>0</v>
      </c>
      <c r="B11" s="53"/>
      <c r="F11" s="56"/>
      <c r="G11" s="44"/>
      <c r="H11" s="51"/>
      <c r="I11" s="52" t="s">
        <v>0</v>
      </c>
    </row>
    <row r="12" spans="1:8" ht="12.75">
      <c r="A12" s="39"/>
      <c r="C12" s="39"/>
      <c r="D12" s="39"/>
      <c r="G12"/>
      <c r="H12"/>
    </row>
    <row r="13" spans="1:16" ht="15">
      <c r="A13" s="111" t="s">
        <v>11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58"/>
      <c r="L13" s="58"/>
      <c r="M13" s="58"/>
      <c r="N13" s="58"/>
      <c r="O13" s="58"/>
      <c r="P13" s="58"/>
    </row>
    <row r="14" spans="1:16" ht="15">
      <c r="A14" s="57"/>
      <c r="B14" s="57"/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4.25" customHeight="1">
      <c r="A15" s="112" t="s">
        <v>45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59"/>
      <c r="L15" s="59"/>
      <c r="M15" s="59"/>
      <c r="N15" s="59"/>
      <c r="O15" s="59"/>
      <c r="P15" s="59"/>
    </row>
    <row r="16" spans="1:8" ht="12.75">
      <c r="A16" s="17"/>
      <c r="B16" s="34"/>
      <c r="C16" s="15"/>
      <c r="E16" s="16"/>
      <c r="F16" s="16"/>
      <c r="G16"/>
      <c r="H16" s="17"/>
    </row>
    <row r="18" spans="1:10" ht="12.75" customHeight="1">
      <c r="A18" s="102" t="s">
        <v>1</v>
      </c>
      <c r="B18" s="104" t="s">
        <v>2</v>
      </c>
      <c r="C18" s="105"/>
      <c r="D18" s="105"/>
      <c r="E18" s="105"/>
      <c r="F18" s="106"/>
      <c r="G18" s="7" t="s">
        <v>3</v>
      </c>
      <c r="H18" s="7" t="s">
        <v>5</v>
      </c>
      <c r="I18" s="93" t="s">
        <v>7</v>
      </c>
      <c r="J18" s="94"/>
    </row>
    <row r="19" spans="1:10" ht="12.75" customHeight="1">
      <c r="A19" s="103"/>
      <c r="B19" s="107"/>
      <c r="C19" s="108"/>
      <c r="D19" s="108"/>
      <c r="E19" s="108"/>
      <c r="F19" s="109"/>
      <c r="G19" s="8" t="s">
        <v>4</v>
      </c>
      <c r="H19" s="8" t="s">
        <v>6</v>
      </c>
      <c r="I19" s="95"/>
      <c r="J19" s="96"/>
    </row>
    <row r="20" spans="1:10" ht="21" customHeight="1">
      <c r="A20" s="41"/>
      <c r="B20" s="99" t="s">
        <v>46</v>
      </c>
      <c r="C20" s="100"/>
      <c r="D20" s="100"/>
      <c r="E20" s="100"/>
      <c r="F20" s="101"/>
      <c r="G20" s="8"/>
      <c r="H20" s="8"/>
      <c r="I20" s="97"/>
      <c r="J20" s="98"/>
    </row>
    <row r="21" spans="1:10" ht="12.75">
      <c r="A21" s="30"/>
      <c r="B21" s="67" t="s">
        <v>15</v>
      </c>
      <c r="C21" s="68"/>
      <c r="D21" s="68"/>
      <c r="E21" s="68"/>
      <c r="F21" s="69"/>
      <c r="G21" s="31"/>
      <c r="H21" s="32"/>
      <c r="I21" s="70"/>
      <c r="J21" s="71"/>
    </row>
    <row r="22" spans="1:10" ht="16.5" customHeight="1">
      <c r="A22" s="33">
        <v>1</v>
      </c>
      <c r="B22" s="77" t="s">
        <v>48</v>
      </c>
      <c r="C22" s="82"/>
      <c r="D22" s="82"/>
      <c r="E22" s="82"/>
      <c r="F22" s="83"/>
      <c r="G22" s="31" t="s">
        <v>12</v>
      </c>
      <c r="H22" s="32">
        <f>(24.76+5.9)*2*5.73+(1.55*2+1.76)*5.73-1.9*2.5-1.86*2.9*7-0.8*2.1-1.5*2.4-1.73*2.4-1.5*2.5</f>
        <v>323.5214000000001</v>
      </c>
      <c r="I22" s="80" t="s">
        <v>47</v>
      </c>
      <c r="J22" s="81"/>
    </row>
    <row r="23" spans="1:10" ht="14.25" customHeight="1">
      <c r="A23" s="33">
        <v>2</v>
      </c>
      <c r="B23" s="77" t="s">
        <v>49</v>
      </c>
      <c r="C23" s="82"/>
      <c r="D23" s="82"/>
      <c r="E23" s="82"/>
      <c r="F23" s="83"/>
      <c r="G23" s="31" t="s">
        <v>12</v>
      </c>
      <c r="H23" s="32">
        <f>(24.76+5.9)*2*1.9+(1.55*2+1.76)*1.9-1.9*1.7-1.86*0.9*7-0.8*1.9-1.5*1.9-1.73*1.9-1.5*1.9</f>
        <v>100.287</v>
      </c>
      <c r="I23" s="75"/>
      <c r="J23" s="76"/>
    </row>
    <row r="24" spans="1:10" ht="14.25">
      <c r="A24" s="33">
        <v>3</v>
      </c>
      <c r="B24" s="77" t="s">
        <v>29</v>
      </c>
      <c r="C24" s="82"/>
      <c r="D24" s="82"/>
      <c r="E24" s="82"/>
      <c r="F24" s="83"/>
      <c r="G24" s="31" t="s">
        <v>12</v>
      </c>
      <c r="H24" s="32">
        <f>H22</f>
        <v>323.5214000000001</v>
      </c>
      <c r="I24" s="75"/>
      <c r="J24" s="76"/>
    </row>
    <row r="25" spans="1:10" ht="18" customHeight="1">
      <c r="A25" s="33">
        <v>4</v>
      </c>
      <c r="B25" s="64" t="s">
        <v>34</v>
      </c>
      <c r="C25" s="65"/>
      <c r="D25" s="65"/>
      <c r="E25" s="65"/>
      <c r="F25" s="66"/>
      <c r="G25" s="31" t="s">
        <v>12</v>
      </c>
      <c r="H25" s="35">
        <v>3</v>
      </c>
      <c r="I25" s="60"/>
      <c r="J25" s="61"/>
    </row>
    <row r="26" spans="1:10" ht="18" customHeight="1">
      <c r="A26" s="33">
        <v>5</v>
      </c>
      <c r="B26" s="64" t="s">
        <v>60</v>
      </c>
      <c r="C26" s="65"/>
      <c r="D26" s="65"/>
      <c r="E26" s="65"/>
      <c r="F26" s="66"/>
      <c r="G26" s="31" t="s">
        <v>12</v>
      </c>
      <c r="H26" s="35">
        <v>2</v>
      </c>
      <c r="I26" s="60"/>
      <c r="J26" s="61"/>
    </row>
    <row r="27" spans="1:10" ht="15.75" customHeight="1">
      <c r="A27" s="33">
        <v>6</v>
      </c>
      <c r="B27" s="64" t="s">
        <v>33</v>
      </c>
      <c r="C27" s="65"/>
      <c r="D27" s="65"/>
      <c r="E27" s="65"/>
      <c r="F27" s="66"/>
      <c r="G27" s="31" t="s">
        <v>14</v>
      </c>
      <c r="H27" s="35">
        <f>2.5*2+1.5+2.4*2+1.73*2+2.4*4+1.5</f>
        <v>25.86</v>
      </c>
      <c r="I27" s="60"/>
      <c r="J27" s="61"/>
    </row>
    <row r="28" spans="1:10" ht="14.25">
      <c r="A28" s="33">
        <v>7</v>
      </c>
      <c r="B28" s="77" t="s">
        <v>56</v>
      </c>
      <c r="C28" s="78"/>
      <c r="D28" s="78"/>
      <c r="E28" s="78"/>
      <c r="F28" s="79"/>
      <c r="G28" s="31" t="s">
        <v>12</v>
      </c>
      <c r="H28" s="35">
        <f>(0.93*2+1.06)*5.72</f>
        <v>16.702399999999997</v>
      </c>
      <c r="I28" s="80"/>
      <c r="J28" s="81"/>
    </row>
    <row r="29" spans="1:10" ht="28.5" customHeight="1">
      <c r="A29" s="33">
        <v>8</v>
      </c>
      <c r="B29" s="77" t="s">
        <v>55</v>
      </c>
      <c r="C29" s="78"/>
      <c r="D29" s="78"/>
      <c r="E29" s="78"/>
      <c r="F29" s="79"/>
      <c r="G29" s="31" t="s">
        <v>12</v>
      </c>
      <c r="H29" s="35">
        <v>3</v>
      </c>
      <c r="I29" s="80"/>
      <c r="J29" s="81"/>
    </row>
    <row r="30" spans="1:10" ht="12.75">
      <c r="A30" s="42"/>
      <c r="B30" s="64"/>
      <c r="C30" s="65"/>
      <c r="D30" s="65"/>
      <c r="E30" s="65"/>
      <c r="F30" s="66"/>
      <c r="G30" s="31"/>
      <c r="H30" s="35"/>
      <c r="I30" s="60"/>
      <c r="J30" s="61"/>
    </row>
    <row r="31" spans="1:10" ht="12.75">
      <c r="A31" s="30"/>
      <c r="B31" s="67" t="s">
        <v>20</v>
      </c>
      <c r="C31" s="68"/>
      <c r="D31" s="68"/>
      <c r="E31" s="68"/>
      <c r="F31" s="69"/>
      <c r="G31" s="31"/>
      <c r="H31" s="32"/>
      <c r="I31" s="70"/>
      <c r="J31" s="71"/>
    </row>
    <row r="32" spans="1:10" ht="19.5" customHeight="1">
      <c r="A32" s="30">
        <v>8</v>
      </c>
      <c r="B32" s="72" t="s">
        <v>50</v>
      </c>
      <c r="C32" s="73"/>
      <c r="D32" s="73"/>
      <c r="E32" s="73"/>
      <c r="F32" s="74"/>
      <c r="G32" s="31" t="s">
        <v>12</v>
      </c>
      <c r="H32" s="40">
        <f>5.9*24.76+1.76*1.55</f>
        <v>148.81200000000004</v>
      </c>
      <c r="I32" s="80" t="s">
        <v>47</v>
      </c>
      <c r="J32" s="81"/>
    </row>
    <row r="33" spans="1:10" ht="19.5" customHeight="1">
      <c r="A33" s="33">
        <v>9</v>
      </c>
      <c r="B33" s="72" t="s">
        <v>30</v>
      </c>
      <c r="C33" s="73"/>
      <c r="D33" s="73"/>
      <c r="E33" s="73"/>
      <c r="F33" s="74"/>
      <c r="G33" s="31" t="s">
        <v>14</v>
      </c>
      <c r="H33" s="40">
        <f>13*5.2+2*1.76</f>
        <v>71.12</v>
      </c>
      <c r="I33" s="75"/>
      <c r="J33" s="76"/>
    </row>
    <row r="34" spans="1:10" ht="19.5" customHeight="1">
      <c r="A34" s="30">
        <v>10</v>
      </c>
      <c r="B34" s="72" t="s">
        <v>22</v>
      </c>
      <c r="C34" s="73"/>
      <c r="D34" s="73"/>
      <c r="E34" s="73"/>
      <c r="F34" s="74"/>
      <c r="G34" s="31" t="s">
        <v>12</v>
      </c>
      <c r="H34" s="40">
        <f>H32</f>
        <v>148.81200000000004</v>
      </c>
      <c r="I34" s="75"/>
      <c r="J34" s="76"/>
    </row>
    <row r="35" spans="1:10" ht="24.75" customHeight="1">
      <c r="A35" s="33">
        <v>11</v>
      </c>
      <c r="B35" s="72" t="s">
        <v>23</v>
      </c>
      <c r="C35" s="73"/>
      <c r="D35" s="73"/>
      <c r="E35" s="73"/>
      <c r="F35" s="74"/>
      <c r="G35" s="31" t="s">
        <v>12</v>
      </c>
      <c r="H35" s="40">
        <f>H32</f>
        <v>148.81200000000004</v>
      </c>
      <c r="I35" s="70"/>
      <c r="J35" s="71"/>
    </row>
    <row r="36" spans="1:10" ht="12" customHeight="1">
      <c r="A36" s="30"/>
      <c r="B36" s="62"/>
      <c r="C36" s="110"/>
      <c r="D36" s="110"/>
      <c r="E36" s="110"/>
      <c r="F36" s="63"/>
      <c r="G36" s="31"/>
      <c r="H36" s="40"/>
      <c r="I36" s="84"/>
      <c r="J36" s="85"/>
    </row>
    <row r="37" spans="1:10" ht="12.75">
      <c r="A37" s="30"/>
      <c r="B37" s="67" t="s">
        <v>18</v>
      </c>
      <c r="C37" s="68"/>
      <c r="D37" s="68"/>
      <c r="E37" s="68"/>
      <c r="F37" s="69"/>
      <c r="G37" s="31"/>
      <c r="H37" s="32"/>
      <c r="I37" s="70"/>
      <c r="J37" s="71"/>
    </row>
    <row r="38" spans="1:10" ht="14.25">
      <c r="A38" s="30">
        <v>12</v>
      </c>
      <c r="B38" s="77" t="s">
        <v>51</v>
      </c>
      <c r="C38" s="82"/>
      <c r="D38" s="82"/>
      <c r="E38" s="82"/>
      <c r="F38" s="83"/>
      <c r="G38" s="31" t="s">
        <v>12</v>
      </c>
      <c r="H38" s="40">
        <f>0.8*2.1</f>
        <v>1.6800000000000002</v>
      </c>
      <c r="I38" s="80" t="s">
        <v>31</v>
      </c>
      <c r="J38" s="81"/>
    </row>
    <row r="39" spans="1:10" ht="27" customHeight="1">
      <c r="A39" s="30">
        <v>13</v>
      </c>
      <c r="B39" s="77" t="s">
        <v>52</v>
      </c>
      <c r="C39" s="82"/>
      <c r="D39" s="82"/>
      <c r="E39" s="82"/>
      <c r="F39" s="83"/>
      <c r="G39" s="31" t="s">
        <v>19</v>
      </c>
      <c r="H39" s="40">
        <v>1</v>
      </c>
      <c r="I39" s="80" t="s">
        <v>31</v>
      </c>
      <c r="J39" s="81"/>
    </row>
    <row r="40" spans="1:10" ht="33" customHeight="1">
      <c r="A40" s="30">
        <v>14</v>
      </c>
      <c r="B40" s="77" t="s">
        <v>32</v>
      </c>
      <c r="C40" s="78"/>
      <c r="D40" s="78"/>
      <c r="E40" s="78"/>
      <c r="F40" s="79"/>
      <c r="G40" s="31" t="s">
        <v>12</v>
      </c>
      <c r="H40" s="40">
        <f>1.5*2.5*2</f>
        <v>7.5</v>
      </c>
      <c r="I40" s="72"/>
      <c r="J40" s="81"/>
    </row>
    <row r="41" spans="1:10" ht="19.5" customHeight="1">
      <c r="A41" s="33"/>
      <c r="B41" s="89"/>
      <c r="C41" s="90"/>
      <c r="D41" s="90"/>
      <c r="E41" s="90"/>
      <c r="F41" s="90"/>
      <c r="G41" s="91"/>
      <c r="H41" s="40"/>
      <c r="I41" s="75"/>
      <c r="J41" s="76"/>
    </row>
    <row r="42" spans="1:10" ht="27.75" customHeight="1">
      <c r="A42" s="30"/>
      <c r="B42" s="99" t="s">
        <v>53</v>
      </c>
      <c r="C42" s="100"/>
      <c r="D42" s="100"/>
      <c r="E42" s="100"/>
      <c r="F42" s="101"/>
      <c r="G42" s="31"/>
      <c r="H42" s="32"/>
      <c r="I42" s="70"/>
      <c r="J42" s="71"/>
    </row>
    <row r="43" spans="1:10" ht="12.75">
      <c r="A43" s="30"/>
      <c r="B43" s="67" t="s">
        <v>15</v>
      </c>
      <c r="C43" s="68"/>
      <c r="D43" s="68"/>
      <c r="E43" s="68"/>
      <c r="F43" s="69"/>
      <c r="G43" s="31"/>
      <c r="H43" s="32"/>
      <c r="I43" s="70"/>
      <c r="J43" s="71"/>
    </row>
    <row r="44" spans="1:10" ht="14.25">
      <c r="A44" s="33">
        <v>1</v>
      </c>
      <c r="B44" s="77" t="s">
        <v>17</v>
      </c>
      <c r="C44" s="82"/>
      <c r="D44" s="82"/>
      <c r="E44" s="82"/>
      <c r="F44" s="83"/>
      <c r="G44" s="31" t="s">
        <v>12</v>
      </c>
      <c r="H44" s="40">
        <f>(12+13)*2*4.2-3.83*2.08*3-1.73*2.4-2.3*2.4-H46</f>
        <v>141.0648</v>
      </c>
      <c r="I44" s="80" t="s">
        <v>54</v>
      </c>
      <c r="J44" s="81"/>
    </row>
    <row r="45" spans="1:10" ht="14.25">
      <c r="A45" s="33">
        <v>2</v>
      </c>
      <c r="B45" s="77" t="s">
        <v>29</v>
      </c>
      <c r="C45" s="82"/>
      <c r="D45" s="82"/>
      <c r="E45" s="82"/>
      <c r="F45" s="83"/>
      <c r="G45" s="31" t="s">
        <v>12</v>
      </c>
      <c r="H45" s="32">
        <f>H44</f>
        <v>141.0648</v>
      </c>
      <c r="I45" s="75"/>
      <c r="J45" s="76"/>
    </row>
    <row r="46" spans="1:10" ht="33" customHeight="1">
      <c r="A46" s="33">
        <v>3</v>
      </c>
      <c r="B46" s="77" t="s">
        <v>57</v>
      </c>
      <c r="C46" s="78"/>
      <c r="D46" s="78"/>
      <c r="E46" s="78"/>
      <c r="F46" s="79"/>
      <c r="G46" s="31" t="s">
        <v>12</v>
      </c>
      <c r="H46" s="35">
        <f>(2.42+4.6)*4.2+1.4*4.2</f>
        <v>35.364</v>
      </c>
      <c r="I46" s="80"/>
      <c r="J46" s="81"/>
    </row>
    <row r="47" spans="1:10" ht="27" customHeight="1">
      <c r="A47" s="33">
        <v>4</v>
      </c>
      <c r="B47" s="77" t="s">
        <v>61</v>
      </c>
      <c r="C47" s="82"/>
      <c r="D47" s="82"/>
      <c r="E47" s="82"/>
      <c r="F47" s="83"/>
      <c r="G47" s="31" t="s">
        <v>12</v>
      </c>
      <c r="H47" s="32">
        <f>0.3*2.4*2+0.3*2.3</f>
        <v>2.13</v>
      </c>
      <c r="I47" s="75"/>
      <c r="J47" s="76"/>
    </row>
    <row r="48" spans="1:10" ht="15.75" customHeight="1">
      <c r="A48" s="33">
        <v>5</v>
      </c>
      <c r="B48" s="64" t="s">
        <v>33</v>
      </c>
      <c r="C48" s="65"/>
      <c r="D48" s="65"/>
      <c r="E48" s="65"/>
      <c r="F48" s="66"/>
      <c r="G48" s="31" t="s">
        <v>14</v>
      </c>
      <c r="H48" s="35">
        <f>4.2*2*3</f>
        <v>25.200000000000003</v>
      </c>
      <c r="I48" s="60"/>
      <c r="J48" s="61"/>
    </row>
    <row r="49" spans="1:10" ht="18.75" customHeight="1">
      <c r="A49" s="42"/>
      <c r="B49" s="86"/>
      <c r="C49" s="87"/>
      <c r="D49" s="87"/>
      <c r="E49" s="87"/>
      <c r="F49" s="88"/>
      <c r="G49" s="31"/>
      <c r="H49" s="32"/>
      <c r="I49" s="60"/>
      <c r="J49" s="61"/>
    </row>
    <row r="50" spans="1:10" ht="18.75" customHeight="1">
      <c r="A50" s="30"/>
      <c r="B50" s="67" t="s">
        <v>20</v>
      </c>
      <c r="C50" s="68"/>
      <c r="D50" s="68"/>
      <c r="E50" s="68"/>
      <c r="F50" s="69"/>
      <c r="G50" s="31"/>
      <c r="H50" s="32"/>
      <c r="I50" s="70"/>
      <c r="J50" s="71"/>
    </row>
    <row r="51" spans="1:10" ht="19.5" customHeight="1">
      <c r="A51" s="30">
        <v>6</v>
      </c>
      <c r="B51" s="72" t="s">
        <v>21</v>
      </c>
      <c r="C51" s="73"/>
      <c r="D51" s="73"/>
      <c r="E51" s="73"/>
      <c r="F51" s="74"/>
      <c r="G51" s="31" t="s">
        <v>12</v>
      </c>
      <c r="H51" s="40">
        <f>6*6*1.6+12*13-57.6-H55</f>
        <v>144.94</v>
      </c>
      <c r="I51" s="80" t="s">
        <v>54</v>
      </c>
      <c r="J51" s="81"/>
    </row>
    <row r="52" spans="1:10" ht="19.5" customHeight="1">
      <c r="A52" s="33">
        <v>7</v>
      </c>
      <c r="B52" s="72" t="s">
        <v>30</v>
      </c>
      <c r="C52" s="73"/>
      <c r="D52" s="73"/>
      <c r="E52" s="73"/>
      <c r="F52" s="74"/>
      <c r="G52" s="31" t="s">
        <v>14</v>
      </c>
      <c r="H52" s="40">
        <f>5*10+2*6</f>
        <v>62</v>
      </c>
      <c r="I52" s="75"/>
      <c r="J52" s="76"/>
    </row>
    <row r="53" spans="1:10" ht="19.5" customHeight="1">
      <c r="A53" s="30">
        <v>8</v>
      </c>
      <c r="B53" s="72" t="s">
        <v>22</v>
      </c>
      <c r="C53" s="73"/>
      <c r="D53" s="73"/>
      <c r="E53" s="73"/>
      <c r="F53" s="74"/>
      <c r="G53" s="31" t="s">
        <v>12</v>
      </c>
      <c r="H53" s="40">
        <f>H51</f>
        <v>144.94</v>
      </c>
      <c r="I53" s="75"/>
      <c r="J53" s="76"/>
    </row>
    <row r="54" spans="1:10" ht="27.75" customHeight="1">
      <c r="A54" s="33">
        <v>9</v>
      </c>
      <c r="B54" s="72" t="s">
        <v>23</v>
      </c>
      <c r="C54" s="73"/>
      <c r="D54" s="73"/>
      <c r="E54" s="73"/>
      <c r="F54" s="74"/>
      <c r="G54" s="31" t="s">
        <v>12</v>
      </c>
      <c r="H54" s="40">
        <f>6*6*1.6+12*13-57.6</f>
        <v>156</v>
      </c>
      <c r="I54" s="80"/>
      <c r="J54" s="81"/>
    </row>
    <row r="55" spans="1:10" ht="18" customHeight="1">
      <c r="A55" s="30">
        <v>10</v>
      </c>
      <c r="B55" s="77" t="s">
        <v>58</v>
      </c>
      <c r="C55" s="78"/>
      <c r="D55" s="78"/>
      <c r="E55" s="78"/>
      <c r="F55" s="79"/>
      <c r="G55" s="31" t="s">
        <v>12</v>
      </c>
      <c r="H55" s="35">
        <f>2*5.53</f>
        <v>11.06</v>
      </c>
      <c r="I55" s="80"/>
      <c r="J55" s="81"/>
    </row>
    <row r="56" spans="1:10" ht="18.75" customHeight="1">
      <c r="A56" s="33">
        <v>11</v>
      </c>
      <c r="B56" s="77" t="s">
        <v>59</v>
      </c>
      <c r="C56" s="78"/>
      <c r="D56" s="78"/>
      <c r="E56" s="78"/>
      <c r="F56" s="79"/>
      <c r="G56" s="31" t="s">
        <v>12</v>
      </c>
      <c r="H56" s="40">
        <f>0.3*2*(6+4.2*2)+0.24*2*(3.73*8+12*6+6*2)</f>
        <v>63.2832</v>
      </c>
      <c r="I56" s="75"/>
      <c r="J56" s="76"/>
    </row>
    <row r="57" spans="1:10" ht="12" customHeight="1">
      <c r="A57" s="30"/>
      <c r="B57" s="62"/>
      <c r="C57" s="110"/>
      <c r="D57" s="110"/>
      <c r="E57" s="110"/>
      <c r="F57" s="63"/>
      <c r="G57" s="31"/>
      <c r="H57" s="40"/>
      <c r="I57" s="84"/>
      <c r="J57" s="85"/>
    </row>
    <row r="58" spans="1:10" ht="16.5" customHeight="1">
      <c r="A58" s="30"/>
      <c r="B58" s="67" t="s">
        <v>18</v>
      </c>
      <c r="C58" s="68"/>
      <c r="D58" s="68"/>
      <c r="E58" s="68"/>
      <c r="F58" s="69"/>
      <c r="G58" s="31"/>
      <c r="H58" s="32"/>
      <c r="I58" s="70"/>
      <c r="J58" s="71"/>
    </row>
    <row r="59" spans="1:10" ht="25.5" customHeight="1">
      <c r="A59" s="30">
        <v>12</v>
      </c>
      <c r="B59" s="77" t="s">
        <v>32</v>
      </c>
      <c r="C59" s="78"/>
      <c r="D59" s="78"/>
      <c r="E59" s="78"/>
      <c r="F59" s="79"/>
      <c r="G59" s="31" t="s">
        <v>12</v>
      </c>
      <c r="H59" s="40">
        <f>2.3*2.4*2</f>
        <v>11.04</v>
      </c>
      <c r="I59" s="80"/>
      <c r="J59" s="81"/>
    </row>
    <row r="60" spans="1:10" ht="12.75">
      <c r="A60" s="30"/>
      <c r="B60" s="86"/>
      <c r="C60" s="87"/>
      <c r="D60" s="87"/>
      <c r="E60" s="87"/>
      <c r="F60" s="88"/>
      <c r="G60" s="31"/>
      <c r="H60" s="40"/>
      <c r="I60" s="62"/>
      <c r="J60" s="63"/>
    </row>
    <row r="61" spans="1:10" ht="27.75" customHeight="1">
      <c r="A61" s="30"/>
      <c r="B61" s="99" t="s">
        <v>62</v>
      </c>
      <c r="C61" s="100"/>
      <c r="D61" s="100"/>
      <c r="E61" s="100"/>
      <c r="F61" s="101"/>
      <c r="G61" s="31"/>
      <c r="H61" s="32"/>
      <c r="I61" s="70"/>
      <c r="J61" s="71"/>
    </row>
    <row r="62" spans="1:10" ht="15.75" customHeight="1">
      <c r="A62" s="30"/>
      <c r="B62" s="67" t="s">
        <v>15</v>
      </c>
      <c r="C62" s="68"/>
      <c r="D62" s="68"/>
      <c r="E62" s="68"/>
      <c r="F62" s="69"/>
      <c r="G62" s="31"/>
      <c r="H62" s="32"/>
      <c r="I62" s="70"/>
      <c r="J62" s="71"/>
    </row>
    <row r="63" spans="1:10" ht="18" customHeight="1">
      <c r="A63" s="33">
        <v>13</v>
      </c>
      <c r="B63" s="64" t="s">
        <v>34</v>
      </c>
      <c r="C63" s="65"/>
      <c r="D63" s="65"/>
      <c r="E63" s="65"/>
      <c r="F63" s="66"/>
      <c r="G63" s="31" t="s">
        <v>12</v>
      </c>
      <c r="H63" s="35">
        <v>3</v>
      </c>
      <c r="I63" s="60"/>
      <c r="J63" s="61"/>
    </row>
    <row r="64" spans="1:10" ht="14.25">
      <c r="A64" s="33">
        <v>14</v>
      </c>
      <c r="B64" s="77" t="s">
        <v>29</v>
      </c>
      <c r="C64" s="82"/>
      <c r="D64" s="82"/>
      <c r="E64" s="82"/>
      <c r="F64" s="83"/>
      <c r="G64" s="31" t="s">
        <v>12</v>
      </c>
      <c r="H64" s="43">
        <f>(1.8+3.17)*2*2.6-2.3*2.4-2.5*2.5</f>
        <v>14.074000000000002</v>
      </c>
      <c r="I64" s="80" t="s">
        <v>63</v>
      </c>
      <c r="J64" s="81"/>
    </row>
    <row r="65" spans="1:10" ht="12.75">
      <c r="A65" s="33">
        <v>15</v>
      </c>
      <c r="B65" s="77" t="s">
        <v>43</v>
      </c>
      <c r="C65" s="78"/>
      <c r="D65" s="78"/>
      <c r="E65" s="78"/>
      <c r="F65" s="79"/>
      <c r="G65" s="31" t="s">
        <v>14</v>
      </c>
      <c r="H65" s="35">
        <f>2.6*2</f>
        <v>5.2</v>
      </c>
      <c r="I65" s="80"/>
      <c r="J65" s="81"/>
    </row>
    <row r="66" spans="1:10" ht="12.75">
      <c r="A66" s="33">
        <v>16</v>
      </c>
      <c r="B66" s="77" t="s">
        <v>44</v>
      </c>
      <c r="C66" s="78"/>
      <c r="D66" s="78"/>
      <c r="E66" s="78"/>
      <c r="F66" s="79"/>
      <c r="G66" s="31" t="s">
        <v>14</v>
      </c>
      <c r="H66" s="35">
        <f>H65</f>
        <v>5.2</v>
      </c>
      <c r="I66" s="80" t="s">
        <v>64</v>
      </c>
      <c r="J66" s="81"/>
    </row>
    <row r="67" spans="1:10" ht="18.75" customHeight="1">
      <c r="A67" s="42"/>
      <c r="B67" s="86"/>
      <c r="C67" s="87"/>
      <c r="D67" s="87"/>
      <c r="E67" s="87"/>
      <c r="F67" s="88"/>
      <c r="G67" s="31"/>
      <c r="H67" s="32"/>
      <c r="I67" s="60"/>
      <c r="J67" s="61"/>
    </row>
    <row r="68" spans="1:10" ht="12.75">
      <c r="A68" s="30"/>
      <c r="B68" s="67" t="s">
        <v>20</v>
      </c>
      <c r="C68" s="68"/>
      <c r="D68" s="68"/>
      <c r="E68" s="68"/>
      <c r="F68" s="69"/>
      <c r="G68" s="31"/>
      <c r="H68" s="32"/>
      <c r="I68" s="70"/>
      <c r="J68" s="71"/>
    </row>
    <row r="69" spans="1:8" ht="19.5" customHeight="1">
      <c r="A69" s="30">
        <v>17</v>
      </c>
      <c r="B69" s="77" t="s">
        <v>58</v>
      </c>
      <c r="C69" s="78"/>
      <c r="D69" s="78"/>
      <c r="E69" s="78"/>
      <c r="F69" s="79"/>
      <c r="G69" s="31" t="s">
        <v>12</v>
      </c>
      <c r="H69" s="35">
        <f>1.8*3.2</f>
        <v>5.760000000000001</v>
      </c>
    </row>
    <row r="70" spans="1:10" ht="12" customHeight="1">
      <c r="A70" s="30"/>
      <c r="B70" s="62"/>
      <c r="C70" s="110"/>
      <c r="D70" s="110"/>
      <c r="E70" s="110"/>
      <c r="F70" s="63"/>
      <c r="G70" s="31"/>
      <c r="H70" s="40"/>
      <c r="I70" s="84"/>
      <c r="J70" s="85"/>
    </row>
    <row r="71" spans="1:10" ht="16.5" customHeight="1">
      <c r="A71" s="30"/>
      <c r="B71" s="67" t="s">
        <v>18</v>
      </c>
      <c r="C71" s="68"/>
      <c r="D71" s="68"/>
      <c r="E71" s="68"/>
      <c r="F71" s="69"/>
      <c r="G71" s="31"/>
      <c r="H71" s="32"/>
      <c r="I71" s="70"/>
      <c r="J71" s="71"/>
    </row>
    <row r="72" spans="1:10" ht="25.5" customHeight="1">
      <c r="A72" s="30">
        <v>18</v>
      </c>
      <c r="B72" s="77" t="s">
        <v>32</v>
      </c>
      <c r="C72" s="78"/>
      <c r="D72" s="78"/>
      <c r="E72" s="78"/>
      <c r="F72" s="79"/>
      <c r="G72" s="31" t="s">
        <v>12</v>
      </c>
      <c r="H72" s="40">
        <f>2.5*2.5*2</f>
        <v>12.5</v>
      </c>
      <c r="I72" s="80"/>
      <c r="J72" s="81"/>
    </row>
    <row r="73" spans="1:10" ht="12.75">
      <c r="A73" s="33"/>
      <c r="B73" s="77"/>
      <c r="C73" s="82"/>
      <c r="D73" s="82"/>
      <c r="E73" s="82"/>
      <c r="F73" s="83"/>
      <c r="G73" s="31"/>
      <c r="H73" s="40"/>
      <c r="I73" s="92"/>
      <c r="J73" s="113"/>
    </row>
    <row r="74" spans="1:10" ht="16.5" customHeight="1">
      <c r="A74" s="33"/>
      <c r="B74" s="89" t="s">
        <v>35</v>
      </c>
      <c r="C74" s="90"/>
      <c r="D74" s="90"/>
      <c r="E74" s="90"/>
      <c r="F74" s="90"/>
      <c r="G74" s="90"/>
      <c r="H74" s="91"/>
      <c r="I74" s="80"/>
      <c r="J74" s="81"/>
    </row>
    <row r="75" spans="1:10" ht="16.5" customHeight="1">
      <c r="A75" s="33"/>
      <c r="B75" s="89" t="s">
        <v>36</v>
      </c>
      <c r="C75" s="90"/>
      <c r="D75" s="90"/>
      <c r="E75" s="90"/>
      <c r="F75" s="90"/>
      <c r="G75" s="90"/>
      <c r="H75" s="91"/>
      <c r="I75" s="80"/>
      <c r="J75" s="81"/>
    </row>
    <row r="76" spans="1:10" ht="16.5" customHeight="1">
      <c r="A76" s="33"/>
      <c r="B76" s="89" t="s">
        <v>37</v>
      </c>
      <c r="C76" s="90"/>
      <c r="D76" s="90"/>
      <c r="E76" s="90"/>
      <c r="F76" s="90"/>
      <c r="G76" s="90"/>
      <c r="H76" s="91"/>
      <c r="I76" s="80"/>
      <c r="J76" s="81"/>
    </row>
    <row r="77" spans="1:10" ht="18" customHeight="1">
      <c r="A77" s="30"/>
      <c r="B77" s="89" t="s">
        <v>38</v>
      </c>
      <c r="C77" s="90"/>
      <c r="D77" s="90"/>
      <c r="E77" s="90"/>
      <c r="F77" s="90"/>
      <c r="G77" s="90"/>
      <c r="H77" s="91"/>
      <c r="I77" s="80"/>
      <c r="J77" s="81"/>
    </row>
    <row r="78" spans="1:10" ht="12.75">
      <c r="A78" s="36"/>
      <c r="B78" s="26"/>
      <c r="C78" s="13"/>
      <c r="D78" s="13"/>
      <c r="E78" s="13"/>
      <c r="F78" s="13"/>
      <c r="G78" s="37"/>
      <c r="H78" s="38"/>
      <c r="I78" s="27"/>
      <c r="J78" s="14"/>
    </row>
    <row r="79" spans="1:10" ht="12.75">
      <c r="A79" s="36"/>
      <c r="B79" s="26"/>
      <c r="C79" s="13"/>
      <c r="D79" s="13"/>
      <c r="E79" s="13"/>
      <c r="F79" s="13"/>
      <c r="G79" s="37"/>
      <c r="H79" s="38"/>
      <c r="I79" s="27"/>
      <c r="J79" s="14"/>
    </row>
    <row r="80" spans="1:10" ht="12.75">
      <c r="A80" s="19"/>
      <c r="B80" s="20" t="s">
        <v>9</v>
      </c>
      <c r="C80" s="21"/>
      <c r="D80" s="21"/>
      <c r="E80" s="21"/>
      <c r="F80" s="21"/>
      <c r="G80" s="22"/>
      <c r="H80" s="19"/>
      <c r="I80" s="11"/>
      <c r="J80" s="11"/>
    </row>
    <row r="81" spans="1:10" ht="12.75">
      <c r="A81" s="19"/>
      <c r="B81" s="20"/>
      <c r="C81" s="21"/>
      <c r="D81" s="21"/>
      <c r="E81" s="21"/>
      <c r="F81" s="21"/>
      <c r="G81" s="22"/>
      <c r="H81" s="19"/>
      <c r="I81" s="11"/>
      <c r="J81" s="11"/>
    </row>
    <row r="82" spans="1:10" ht="12.75">
      <c r="A82" s="19"/>
      <c r="B82" s="21" t="s">
        <v>39</v>
      </c>
      <c r="C82" s="23"/>
      <c r="D82" s="24"/>
      <c r="E82" s="11"/>
      <c r="F82" s="11"/>
      <c r="G82" s="25"/>
      <c r="H82" s="25"/>
      <c r="J82" s="11" t="s">
        <v>40</v>
      </c>
    </row>
    <row r="83" spans="1:10" ht="12.75">
      <c r="A83" s="19"/>
      <c r="B83" s="21"/>
      <c r="C83" s="23"/>
      <c r="D83" s="24"/>
      <c r="E83" s="11"/>
      <c r="F83" s="11"/>
      <c r="G83" s="25"/>
      <c r="H83" s="25"/>
      <c r="J83" s="11"/>
    </row>
    <row r="84" spans="1:10" ht="12.75">
      <c r="A84" s="19"/>
      <c r="B84" s="12" t="s">
        <v>41</v>
      </c>
      <c r="C84" s="12"/>
      <c r="D84" s="16"/>
      <c r="E84" s="16"/>
      <c r="F84" s="4"/>
      <c r="G84" s="15"/>
      <c r="H84" s="18"/>
      <c r="J84" s="16" t="s">
        <v>42</v>
      </c>
    </row>
    <row r="85" spans="1:10" ht="12.75">
      <c r="A85" s="12"/>
      <c r="J85" s="4"/>
    </row>
    <row r="86" spans="1:10" ht="12.75">
      <c r="A86" s="19"/>
      <c r="B86" s="12" t="s">
        <v>24</v>
      </c>
      <c r="C86" s="12"/>
      <c r="D86" s="16"/>
      <c r="E86" s="16"/>
      <c r="F86" s="4"/>
      <c r="G86" s="15"/>
      <c r="H86" s="18"/>
      <c r="J86" s="16" t="s">
        <v>8</v>
      </c>
    </row>
    <row r="87" spans="1:10" ht="12.75">
      <c r="A87" s="29"/>
      <c r="B87" s="12"/>
      <c r="C87" s="12"/>
      <c r="D87" s="12"/>
      <c r="E87" s="4"/>
      <c r="F87" s="4"/>
      <c r="G87" s="15"/>
      <c r="H87" s="28"/>
      <c r="J87" s="4"/>
    </row>
    <row r="88" spans="1:10" ht="12.75">
      <c r="A88" s="12"/>
      <c r="J88" s="4"/>
    </row>
    <row r="89" spans="1:10" ht="12.75">
      <c r="A89" s="12"/>
      <c r="B89" s="12"/>
      <c r="C89" s="12"/>
      <c r="D89" s="12"/>
      <c r="E89" s="12"/>
      <c r="F89" s="12"/>
      <c r="G89" s="12"/>
      <c r="H89" s="10"/>
      <c r="I89" s="10"/>
      <c r="J89" s="4"/>
    </row>
    <row r="90" spans="1:10" ht="12.75">
      <c r="A90" s="12"/>
      <c r="B90" s="12"/>
      <c r="C90" s="12"/>
      <c r="D90" s="12"/>
      <c r="E90" s="12"/>
      <c r="F90" s="12"/>
      <c r="G90" s="12"/>
      <c r="H90" s="10"/>
      <c r="I90" s="10"/>
      <c r="J90" s="4"/>
    </row>
    <row r="91" spans="1:10" ht="12.75">
      <c r="A91" s="3"/>
      <c r="B91" s="4"/>
      <c r="C91" s="4"/>
      <c r="D91" s="4"/>
      <c r="E91" s="4"/>
      <c r="F91" s="4"/>
      <c r="G91" s="5"/>
      <c r="H91" s="3"/>
      <c r="I91" s="4"/>
      <c r="J91" s="4"/>
    </row>
    <row r="92" spans="1:10" ht="12.75">
      <c r="A92" s="3"/>
      <c r="B92" s="4"/>
      <c r="C92" s="4"/>
      <c r="D92" s="4"/>
      <c r="E92" s="4"/>
      <c r="F92" s="4"/>
      <c r="G92" s="5"/>
      <c r="H92" s="6"/>
      <c r="I92" s="9"/>
      <c r="J92" s="4"/>
    </row>
    <row r="93" spans="1:10" ht="12.75">
      <c r="A93" s="3"/>
      <c r="B93" s="4"/>
      <c r="C93" s="4"/>
      <c r="D93" s="4"/>
      <c r="E93" s="4"/>
      <c r="F93" s="4"/>
      <c r="G93" s="5"/>
      <c r="H93" s="3"/>
      <c r="I93" s="4"/>
      <c r="J93" s="4"/>
    </row>
    <row r="94" spans="1:10" ht="12.75">
      <c r="A94" s="3"/>
      <c r="B94" s="4"/>
      <c r="C94" s="4"/>
      <c r="D94" s="4"/>
      <c r="E94" s="4"/>
      <c r="F94" s="4"/>
      <c r="G94" s="5"/>
      <c r="I94" s="4"/>
      <c r="J94" s="4"/>
    </row>
    <row r="95" spans="2:9" ht="12.75">
      <c r="B95" s="4"/>
      <c r="C95" s="4"/>
      <c r="E95" s="4"/>
      <c r="F95" s="4"/>
      <c r="G95"/>
      <c r="H95" s="4"/>
      <c r="I95" s="4"/>
    </row>
    <row r="96" spans="1:8" ht="12.75">
      <c r="A96"/>
      <c r="G96" s="1"/>
      <c r="H96"/>
    </row>
  </sheetData>
  <sheetProtection/>
  <mergeCells count="120">
    <mergeCell ref="B77:H77"/>
    <mergeCell ref="B61:F61"/>
    <mergeCell ref="I61:J61"/>
    <mergeCell ref="B60:F60"/>
    <mergeCell ref="I77:J77"/>
    <mergeCell ref="I74:J74"/>
    <mergeCell ref="B74:H74"/>
    <mergeCell ref="B75:H75"/>
    <mergeCell ref="I75:J75"/>
    <mergeCell ref="B73:F73"/>
    <mergeCell ref="I73:J73"/>
    <mergeCell ref="B76:H76"/>
    <mergeCell ref="I76:J76"/>
    <mergeCell ref="I57:J57"/>
    <mergeCell ref="B58:F58"/>
    <mergeCell ref="I58:J58"/>
    <mergeCell ref="B59:F59"/>
    <mergeCell ref="I59:J59"/>
    <mergeCell ref="B57:F57"/>
    <mergeCell ref="A13:J13"/>
    <mergeCell ref="A15:J15"/>
    <mergeCell ref="B20:F20"/>
    <mergeCell ref="B31:F31"/>
    <mergeCell ref="I22:J22"/>
    <mergeCell ref="B23:F23"/>
    <mergeCell ref="I66:J66"/>
    <mergeCell ref="B67:F67"/>
    <mergeCell ref="I67:J67"/>
    <mergeCell ref="B62:F62"/>
    <mergeCell ref="I62:J62"/>
    <mergeCell ref="B72:F72"/>
    <mergeCell ref="I72:J72"/>
    <mergeCell ref="B33:F33"/>
    <mergeCell ref="I33:J33"/>
    <mergeCell ref="I32:J32"/>
    <mergeCell ref="B27:F27"/>
    <mergeCell ref="I27:J27"/>
    <mergeCell ref="I23:J23"/>
    <mergeCell ref="B28:F28"/>
    <mergeCell ref="I28:J28"/>
    <mergeCell ref="B29:F29"/>
    <mergeCell ref="I29:J29"/>
    <mergeCell ref="B70:F70"/>
    <mergeCell ref="I70:J70"/>
    <mergeCell ref="B68:F68"/>
    <mergeCell ref="I68:J68"/>
    <mergeCell ref="B69:F69"/>
    <mergeCell ref="I64:J64"/>
    <mergeCell ref="B64:F64"/>
    <mergeCell ref="B65:F65"/>
    <mergeCell ref="I65:J65"/>
    <mergeCell ref="B66:F66"/>
    <mergeCell ref="I34:J34"/>
    <mergeCell ref="I37:J37"/>
    <mergeCell ref="B55:F55"/>
    <mergeCell ref="I55:J55"/>
    <mergeCell ref="B21:F21"/>
    <mergeCell ref="B36:F36"/>
    <mergeCell ref="I24:J24"/>
    <mergeCell ref="I31:J31"/>
    <mergeCell ref="A18:A19"/>
    <mergeCell ref="B18:F19"/>
    <mergeCell ref="I35:J35"/>
    <mergeCell ref="B32:F32"/>
    <mergeCell ref="B39:F39"/>
    <mergeCell ref="I39:J39"/>
    <mergeCell ref="I30:J30"/>
    <mergeCell ref="I26:J26"/>
    <mergeCell ref="I21:J21"/>
    <mergeCell ref="B25:F25"/>
    <mergeCell ref="I18:J19"/>
    <mergeCell ref="B22:F22"/>
    <mergeCell ref="B24:F24"/>
    <mergeCell ref="I20:J20"/>
    <mergeCell ref="B42:F42"/>
    <mergeCell ref="I42:J42"/>
    <mergeCell ref="B26:F26"/>
    <mergeCell ref="I25:J25"/>
    <mergeCell ref="B34:F34"/>
    <mergeCell ref="B37:F37"/>
    <mergeCell ref="I41:J41"/>
    <mergeCell ref="B38:F38"/>
    <mergeCell ref="I38:J38"/>
    <mergeCell ref="I43:J43"/>
    <mergeCell ref="B44:F44"/>
    <mergeCell ref="I44:J44"/>
    <mergeCell ref="B41:G41"/>
    <mergeCell ref="B51:F51"/>
    <mergeCell ref="I51:J51"/>
    <mergeCell ref="B56:F56"/>
    <mergeCell ref="I56:J56"/>
    <mergeCell ref="B45:F45"/>
    <mergeCell ref="B43:F43"/>
    <mergeCell ref="B40:F40"/>
    <mergeCell ref="I40:J40"/>
    <mergeCell ref="I54:J54"/>
    <mergeCell ref="B30:F30"/>
    <mergeCell ref="I36:J36"/>
    <mergeCell ref="I45:J45"/>
    <mergeCell ref="B49:F49"/>
    <mergeCell ref="I49:J49"/>
    <mergeCell ref="B50:F50"/>
    <mergeCell ref="B35:F35"/>
    <mergeCell ref="B46:F46"/>
    <mergeCell ref="I46:J46"/>
    <mergeCell ref="B52:F52"/>
    <mergeCell ref="I52:J52"/>
    <mergeCell ref="B47:F47"/>
    <mergeCell ref="I47:J47"/>
    <mergeCell ref="B48:F48"/>
    <mergeCell ref="I48:J48"/>
    <mergeCell ref="I60:J60"/>
    <mergeCell ref="B63:F63"/>
    <mergeCell ref="I63:J63"/>
    <mergeCell ref="B71:F71"/>
    <mergeCell ref="I71:J71"/>
    <mergeCell ref="B53:F53"/>
    <mergeCell ref="I53:J53"/>
    <mergeCell ref="I50:J50"/>
    <mergeCell ref="B54:F54"/>
  </mergeCells>
  <hyperlinks>
    <hyperlink ref="J16" r:id="rId1" display="Фото"/>
    <hyperlink ref="J11" r:id="rId2" display="Фото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2023-04-27T05:52:57Z</cp:lastPrinted>
  <dcterms:created xsi:type="dcterms:W3CDTF">1996-10-08T23:32:33Z</dcterms:created>
  <dcterms:modified xsi:type="dcterms:W3CDTF">2023-04-27T05:53:01Z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